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oogleDrive/Mon disque/Mandats/CSMO-ÉSAC/Capsule vidéo/"/>
    </mc:Choice>
  </mc:AlternateContent>
  <xr:revisionPtr revIDLastSave="0" documentId="13_ncr:1_{25827648-CE09-9142-BDFD-423746B7FB03}" xr6:coauthVersionLast="46" xr6:coauthVersionMax="46" xr10:uidLastSave="{00000000-0000-0000-0000-000000000000}"/>
  <bookViews>
    <workbookView xWindow="280" yWindow="460" windowWidth="27120" windowHeight="15880" xr2:uid="{00000000-000D-0000-FFFF-FFFF00000000}"/>
  </bookViews>
  <sheets>
    <sheet name="Bilan des tâches" sheetId="1" r:id="rId1"/>
    <sheet name="Occupation par catégorie" sheetId="7" r:id="rId2"/>
    <sheet name="Occupation par poste" sheetId="5" r:id="rId3"/>
    <sheet name="Liste" sheetId="2" state="hidden" r:id="rId4"/>
  </sheets>
  <definedNames>
    <definedName name="_xlnm._FilterDatabase" localSheetId="0" hidden="1">'Bilan des tâches'!$A$4:$J$67</definedName>
    <definedName name="_xlnm.Print_Titles" localSheetId="0">'Bilan des tâches'!$4:$4</definedName>
    <definedName name="_xlnm.Print_Area" localSheetId="0">'Bilan des tâches'!$A$4:$J$60</definedName>
    <definedName name="_xlnm.Print_Area" localSheetId="2">'Occupation par poste'!$A$3:$B$56</definedName>
  </definedNames>
  <calcPr calcId="191029"/>
  <pivotCaches>
    <pivotCache cacheId="12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I41" i="1" s="1"/>
  <c r="H42" i="1"/>
  <c r="H43" i="1"/>
  <c r="H44" i="1"/>
  <c r="H45" i="1"/>
  <c r="I45" i="1" s="1"/>
  <c r="H46" i="1"/>
  <c r="H47" i="1"/>
  <c r="H48" i="1"/>
  <c r="H49" i="1"/>
  <c r="I49" i="1" s="1"/>
  <c r="H50" i="1"/>
  <c r="H51" i="1"/>
  <c r="H52" i="1"/>
  <c r="H53" i="1"/>
  <c r="H54" i="1"/>
  <c r="H55" i="1"/>
  <c r="H56" i="1"/>
  <c r="H57" i="1"/>
  <c r="I57" i="1" s="1"/>
  <c r="H58" i="1"/>
  <c r="H59" i="1"/>
  <c r="H60" i="1"/>
  <c r="H61" i="1"/>
  <c r="I61" i="1" s="1"/>
  <c r="H62" i="1"/>
  <c r="H63" i="1"/>
  <c r="H64" i="1"/>
  <c r="H65" i="1"/>
  <c r="I65" i="1" s="1"/>
  <c r="H66" i="1"/>
  <c r="H67" i="1"/>
  <c r="H5" i="1"/>
  <c r="I5" i="1" s="1"/>
  <c r="I37" i="1"/>
  <c r="I53" i="1"/>
  <c r="B8" i="2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2" i="1"/>
  <c r="I43" i="1"/>
  <c r="I44" i="1"/>
  <c r="I46" i="1"/>
  <c r="I47" i="1"/>
  <c r="I48" i="1"/>
  <c r="I50" i="1"/>
  <c r="I51" i="1"/>
  <c r="I52" i="1"/>
  <c r="I54" i="1"/>
  <c r="I55" i="1"/>
  <c r="I56" i="1"/>
  <c r="I58" i="1"/>
  <c r="I59" i="1"/>
  <c r="I60" i="1"/>
  <c r="I62" i="1"/>
  <c r="I63" i="1"/>
  <c r="I64" i="1"/>
  <c r="I66" i="1"/>
  <c r="I67" i="1"/>
  <c r="B10" i="2"/>
  <c r="B9" i="2"/>
  <c r="B7" i="2"/>
  <c r="B6" i="2"/>
</calcChain>
</file>

<file path=xl/sharedStrings.xml><?xml version="1.0" encoding="utf-8"?>
<sst xmlns="http://schemas.openxmlformats.org/spreadsheetml/2006/main" count="48" uniqueCount="35">
  <si>
    <t>Fréquence</t>
  </si>
  <si>
    <t>Commentaires</t>
  </si>
  <si>
    <t>Plusieurs fois par jour</t>
  </si>
  <si>
    <t>Chaque jour</t>
  </si>
  <si>
    <t>Plusieurs fois par semaine</t>
  </si>
  <si>
    <t>Chaque semaine</t>
  </si>
  <si>
    <t>Plusieurs fois par mois</t>
  </si>
  <si>
    <t>Chaque mois</t>
  </si>
  <si>
    <t>Chaque année</t>
  </si>
  <si>
    <t>Aux deux ans</t>
  </si>
  <si>
    <t>Étiquettes de lignes</t>
  </si>
  <si>
    <t>Total général</t>
  </si>
  <si>
    <t>Note: Le temps requis pour l'évaluation des collections et l'élagage a été retiré.</t>
  </si>
  <si>
    <t>Catégorie / Expertise</t>
  </si>
  <si>
    <t>Tâches à effectuer</t>
  </si>
  <si>
    <t>Poste actuel responsable</t>
  </si>
  <si>
    <t>Outil de planification des besoins de main d'œuvre</t>
  </si>
  <si>
    <t>Type de fréquence</t>
  </si>
  <si>
    <t>Nombre de fois selon la fréquence</t>
  </si>
  <si>
    <t>Multiplicateur</t>
  </si>
  <si>
    <r>
      <t xml:space="preserve">Estimation de la durée </t>
    </r>
    <r>
      <rPr>
        <i/>
        <sz val="11"/>
        <color theme="1"/>
        <rFont val="Calibri"/>
        <family val="2"/>
        <scheme val="minor"/>
      </rPr>
      <t>(heures ou fraction d'heure)</t>
    </r>
  </si>
  <si>
    <r>
      <t xml:space="preserve">Occupation moyenne hebdomadaire </t>
    </r>
    <r>
      <rPr>
        <i/>
        <sz val="11"/>
        <color theme="0"/>
        <rFont val="Calibri"/>
        <family val="2"/>
        <scheme val="minor"/>
      </rPr>
      <t>(hrs/semaine)</t>
    </r>
  </si>
  <si>
    <r>
      <t xml:space="preserve">Occupation moyenne annuelle 
</t>
    </r>
    <r>
      <rPr>
        <i/>
        <sz val="11"/>
        <color theme="0"/>
        <rFont val="Calibri"/>
        <family val="2"/>
        <scheme val="minor"/>
      </rPr>
      <t>(hrs/semaine)</t>
    </r>
  </si>
  <si>
    <t>Nombre de semaines travaillées par année:</t>
  </si>
  <si>
    <t>Exemple: Comptabilité</t>
  </si>
  <si>
    <t>Entrer les factures dans le système comptable</t>
  </si>
  <si>
    <t>Commis comptable</t>
  </si>
  <si>
    <t>Il y a environ 10 factures par semaine.</t>
  </si>
  <si>
    <t>Financement</t>
  </si>
  <si>
    <t>Trimestriellement</t>
  </si>
  <si>
    <t>Préparer et soumettre la reddition de compte aux bailleurs de fonds</t>
  </si>
  <si>
    <t>Conseiller, philanthropie</t>
  </si>
  <si>
    <t>(vide)</t>
  </si>
  <si>
    <t>Nombre de Occupation moyenne hebdomadaire (hrs/semaine)</t>
  </si>
  <si>
    <t>Nombre de Occupation moyenne annuelle 
(hrs/semaine)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</si>
</sst>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rgb="FFC1504D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C1504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D7C90"/>
        <bgColor indexed="64"/>
      </patternFill>
    </fill>
    <fill>
      <patternFill patternType="solid">
        <fgColor rgb="FFC1504D"/>
        <bgColor indexed="64"/>
      </patternFill>
    </fill>
    <fill>
      <patternFill patternType="solid">
        <fgColor rgb="FFFEC25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2" xfId="0" applyFill="1" applyBorder="1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wrapText="1"/>
    </xf>
    <xf numFmtId="0" fontId="0" fillId="0" borderId="1" xfId="0" pivotButton="1" applyBorder="1"/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2" fontId="1" fillId="4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wrapText="1" readingOrder="0"/>
    </dxf>
    <dxf>
      <numFmt numFmtId="2" formatCode="0.0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numFmt numFmtId="2" formatCode="0.00"/>
    </dxf>
  </dxfs>
  <tableStyles count="0" defaultTableStyle="TableStyleMedium2" defaultPivotStyle="PivotStyleLight16"/>
  <colors>
    <mruColors>
      <color rgb="FFC1504D"/>
      <color rgb="FFFEC25A"/>
      <color rgb="FF0D7C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796636</xdr:colOff>
      <xdr:row>2</xdr:row>
      <xdr:rowOff>81780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840F9B-7AFC-5344-8F7B-BE83ECBB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36" y="0"/>
          <a:ext cx="2563091" cy="88996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224.590582175922" createdVersion="4" refreshedVersion="6" minRefreshableVersion="3" recordCount="63" xr:uid="{00000000-000A-0000-FFFF-FFFF09000000}">
  <cacheSource type="worksheet">
    <worksheetSource ref="B4:J67" sheet="Bilan des tâches"/>
  </cacheSource>
  <cacheFields count="9">
    <cacheField name="Catégorie / Expertise" numFmtId="0">
      <sharedItems containsBlank="1" count="3">
        <s v="Exemple: Comptabilité"/>
        <s v="Financement"/>
        <m/>
      </sharedItems>
    </cacheField>
    <cacheField name="Responsabilités à effectuer" numFmtId="0">
      <sharedItems containsBlank="1" count="3">
        <s v="Entrer les factures dans le système comptable"/>
        <s v="Préparer et soumettre la reddition de compte aux bailleurs de fonds"/>
        <m/>
      </sharedItems>
    </cacheField>
    <cacheField name="Poste actuel responsable" numFmtId="0">
      <sharedItems containsBlank="1" count="3">
        <s v="Commis comptable"/>
        <s v="Conseiller, philanthropie"/>
        <m/>
      </sharedItems>
    </cacheField>
    <cacheField name="Type de fréquence" numFmtId="0">
      <sharedItems containsBlank="1"/>
    </cacheField>
    <cacheField name="Nombre de fois selon la fréquence" numFmtId="0">
      <sharedItems containsString="0" containsBlank="1" containsNumber="1" containsInteger="1" minValue="1" maxValue="3"/>
    </cacheField>
    <cacheField name="Estimation de la durée (heures ou fraction d'heure)" numFmtId="0">
      <sharedItems containsString="0" containsBlank="1" containsNumber="1" containsInteger="1" minValue="2" maxValue="4"/>
    </cacheField>
    <cacheField name="Occupation moyenne hebdomadaire (hrs/semaine)" numFmtId="2">
      <sharedItems containsMixedTypes="1" containsNumber="1" containsInteger="1" minValue="1" maxValue="2" count="3">
        <n v="2"/>
        <n v="1"/>
        <s v=""/>
      </sharedItems>
    </cacheField>
    <cacheField name="Occupation moyenne annuelle _x000a_(hrs/semaine)" numFmtId="2">
      <sharedItems containsMixedTypes="1" containsNumber="1" containsInteger="1" minValue="48" maxValue="96" count="3">
        <n v="96"/>
        <n v="48"/>
        <s v="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">
  <r>
    <x v="0"/>
    <x v="0"/>
    <x v="0"/>
    <s v="Chaque semaine"/>
    <n v="1"/>
    <n v="2"/>
    <x v="0"/>
    <x v="0"/>
    <s v="Il y a environ 10 factures par semaine."/>
  </r>
  <r>
    <x v="1"/>
    <x v="1"/>
    <x v="1"/>
    <s v="Trimestriellement"/>
    <n v="3"/>
    <n v="4"/>
    <x v="1"/>
    <x v="1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  <r>
    <x v="2"/>
    <x v="2"/>
    <x v="2"/>
    <m/>
    <m/>
    <m/>
    <x v="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29" applyNumberFormats="0" applyBorderFormats="0" applyFontFormats="0" applyPatternFormats="0" applyAlignmentFormats="0" applyWidthHeightFormats="1" dataCaption="Valeurs" updatedVersion="6" minRefreshableVersion="3" useAutoFormatting="1" itemPrintTitles="1" createdVersion="4" indent="0" outline="1" outlineData="1" multipleFieldFilters="0">
  <location ref="A3:C7" firstHeaderRow="0" firstDataRow="1" firstDataCol="1"/>
  <pivotFields count="9"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dataField="1" showAll="0">
      <items count="4">
        <item x="1"/>
        <item x="0"/>
        <item x="2"/>
        <item t="default"/>
      </items>
    </pivotField>
    <pivotField dataField="1" showAll="0">
      <items count="4">
        <item x="1"/>
        <item x="0"/>
        <item x="2"/>
        <item t="default"/>
      </items>
    </pivotField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Occupation moyenne hebdomadaire (hrs/semaine)" fld="6" subtotal="count" baseField="0" baseItem="0"/>
    <dataField name="Nombre de Occupation moyenne annuelle _x000a_(hrs/semaine)" fld="7" subtotal="count" baseField="0" baseItem="0"/>
  </dataFields>
  <formats count="4">
    <format dxfId="7">
      <pivotArea outline="0" collapsedLevelsAreSubtotals="1" fieldPosition="0"/>
    </format>
    <format dxfId="6">
      <pivotArea outline="0" collapsedLevelsAreSubtotals="1" fieldPosition="0"/>
    </format>
    <format dxfId="5">
      <pivotArea type="all" dataOnly="0" outline="0" fieldPosition="0"/>
    </format>
    <format dxfId="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2" cacheId="129" applyNumberFormats="0" applyBorderFormats="0" applyFontFormats="0" applyPatternFormats="0" applyAlignmentFormats="0" applyWidthHeightFormats="1" dataCaption="Valeurs" updatedVersion="6" minRefreshableVersion="3" useAutoFormatting="1" itemPrintTitles="1" createdVersion="4" indent="0" outline="1" outlineData="1" multipleFieldFilters="0">
  <location ref="A3:B10" firstHeaderRow="1" firstDataRow="1" firstDataCol="1"/>
  <pivotFields count="9"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dataField="1" showAll="0">
      <items count="4">
        <item x="1"/>
        <item x="0"/>
        <item x="2"/>
        <item t="default"/>
      </items>
    </pivotField>
    <pivotField showAll="0"/>
    <pivotField showAll="0"/>
  </pivotFields>
  <rowFields count="2">
    <field x="2"/>
    <field x="1"/>
  </rowFields>
  <rowItems count="7">
    <i>
      <x/>
    </i>
    <i r="1">
      <x/>
    </i>
    <i>
      <x v="1"/>
    </i>
    <i r="1">
      <x v="1"/>
    </i>
    <i>
      <x v="2"/>
    </i>
    <i r="1">
      <x v="2"/>
    </i>
    <i t="grand">
      <x/>
    </i>
  </rowItems>
  <colItems count="1">
    <i/>
  </colItems>
  <dataFields count="1">
    <dataField name="Nombre de Occupation moyenne hebdomadaire (hrs/semaine)" fld="6" subtotal="count" baseField="0" baseItem="0"/>
  </dataFields>
  <formats count="4">
    <format dxfId="3">
      <pivotArea outline="0" collapsedLevelsAreSubtotals="1" fieldPosition="0"/>
    </format>
    <format dxfId="2">
      <pivotArea outline="0" collapsedLevelsAreSubtotals="1" fieldPosition="0"/>
    </format>
    <format dxfId="1">
      <pivotArea outline="0" collapsedLevelsAreSubtotals="1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"/>
  <sheetViews>
    <sheetView tabSelected="1" zoomScale="110" zoomScaleNormal="110" workbookViewId="0">
      <pane ySplit="4" topLeftCell="A5" activePane="bottomLeft" state="frozen"/>
      <selection activeCell="E1" sqref="E1"/>
      <selection pane="bottomLeft" activeCell="H11" sqref="H11"/>
    </sheetView>
  </sheetViews>
  <sheetFormatPr baseColWidth="10" defaultRowHeight="15" x14ac:dyDescent="0.2"/>
  <cols>
    <col min="1" max="1" width="3.83203125" style="1" customWidth="1"/>
    <col min="2" max="2" width="23.1640625" style="1" customWidth="1"/>
    <col min="3" max="3" width="46" style="9" customWidth="1"/>
    <col min="4" max="4" width="25.1640625" style="23" customWidth="1"/>
    <col min="5" max="5" width="20.5" style="5" customWidth="1"/>
    <col min="6" max="6" width="15.1640625" style="5" customWidth="1"/>
    <col min="7" max="7" width="19.33203125" style="5" customWidth="1"/>
    <col min="8" max="9" width="19.83203125" style="5" customWidth="1"/>
    <col min="10" max="10" width="50.83203125" customWidth="1"/>
  </cols>
  <sheetData>
    <row r="1" spans="1:10" ht="40" customHeight="1" x14ac:dyDescent="0.2"/>
    <row r="2" spans="1:10" ht="24" customHeight="1" x14ac:dyDescent="0.25"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1:10" ht="29" customHeight="1" x14ac:dyDescent="0.2"/>
    <row r="4" spans="1:10" s="8" customFormat="1" ht="48" customHeight="1" x14ac:dyDescent="0.2">
      <c r="A4" s="7"/>
      <c r="B4" s="25" t="s">
        <v>13</v>
      </c>
      <c r="C4" s="25" t="s">
        <v>14</v>
      </c>
      <c r="D4" s="25" t="s">
        <v>15</v>
      </c>
      <c r="E4" s="28" t="s">
        <v>17</v>
      </c>
      <c r="F4" s="29" t="s">
        <v>18</v>
      </c>
      <c r="G4" s="29" t="s">
        <v>20</v>
      </c>
      <c r="H4" s="27" t="s">
        <v>21</v>
      </c>
      <c r="I4" s="27" t="s">
        <v>22</v>
      </c>
      <c r="J4" s="26" t="s">
        <v>1</v>
      </c>
    </row>
    <row r="5" spans="1:10" s="8" customFormat="1" ht="16" x14ac:dyDescent="0.2">
      <c r="A5" s="32">
        <v>1</v>
      </c>
      <c r="B5" s="33" t="s">
        <v>24</v>
      </c>
      <c r="C5" s="33" t="s">
        <v>25</v>
      </c>
      <c r="D5" s="34" t="s">
        <v>26</v>
      </c>
      <c r="E5" s="35" t="s">
        <v>5</v>
      </c>
      <c r="F5" s="35">
        <v>1</v>
      </c>
      <c r="G5" s="35">
        <v>2</v>
      </c>
      <c r="H5" s="36">
        <f>IFERROR(VLOOKUP(E5,Liste!$A$2:$B$10,2,)*F5*G5,"")</f>
        <v>2</v>
      </c>
      <c r="I5" s="36">
        <f>IFERROR(H5*$C$71,"")</f>
        <v>96</v>
      </c>
      <c r="J5" s="37" t="s">
        <v>27</v>
      </c>
    </row>
    <row r="6" spans="1:10" s="8" customFormat="1" ht="32" x14ac:dyDescent="0.2">
      <c r="A6" s="32">
        <v>2</v>
      </c>
      <c r="B6" s="33" t="s">
        <v>28</v>
      </c>
      <c r="C6" s="38" t="s">
        <v>30</v>
      </c>
      <c r="D6" s="34" t="s">
        <v>31</v>
      </c>
      <c r="E6" s="35" t="s">
        <v>29</v>
      </c>
      <c r="F6" s="35">
        <v>3</v>
      </c>
      <c r="G6" s="39">
        <v>4</v>
      </c>
      <c r="H6" s="36">
        <f>IFERROR(VLOOKUP(E6,Liste!$A$2:$B$10,2,)*F6*G6,"")</f>
        <v>1</v>
      </c>
      <c r="I6" s="36">
        <f t="shared" ref="I6:I67" si="0">IFERROR(H6*$C$71,"")</f>
        <v>48</v>
      </c>
      <c r="J6" s="19"/>
    </row>
    <row r="7" spans="1:10" s="8" customFormat="1" x14ac:dyDescent="0.2">
      <c r="A7" s="32">
        <v>3</v>
      </c>
      <c r="B7" s="40"/>
      <c r="C7" s="40"/>
      <c r="D7" s="47"/>
      <c r="E7" s="41"/>
      <c r="F7" s="42"/>
      <c r="G7" s="41"/>
      <c r="H7" s="43" t="str">
        <f>IFERROR(VLOOKUP(E7,Liste!$A$2:$B$10,2,)*F7*G7,"")</f>
        <v/>
      </c>
      <c r="I7" s="43" t="str">
        <f t="shared" si="0"/>
        <v/>
      </c>
      <c r="J7" s="40"/>
    </row>
    <row r="8" spans="1:10" s="8" customFormat="1" ht="27" customHeight="1" x14ac:dyDescent="0.2">
      <c r="A8" s="32">
        <v>4</v>
      </c>
      <c r="B8" s="40"/>
      <c r="C8" s="40"/>
      <c r="D8" s="47"/>
      <c r="E8" s="41"/>
      <c r="F8" s="42"/>
      <c r="G8" s="41"/>
      <c r="H8" s="43" t="str">
        <f>IFERROR(VLOOKUP(E8,Liste!$A$2:$B$10,2,)*F8*G8,"")</f>
        <v/>
      </c>
      <c r="I8" s="43" t="str">
        <f t="shared" si="0"/>
        <v/>
      </c>
      <c r="J8" s="40"/>
    </row>
    <row r="9" spans="1:10" s="8" customFormat="1" x14ac:dyDescent="0.2">
      <c r="A9" s="32">
        <v>5</v>
      </c>
      <c r="B9" s="40"/>
      <c r="C9" s="40"/>
      <c r="D9" s="47"/>
      <c r="E9" s="41"/>
      <c r="F9" s="42"/>
      <c r="G9" s="41"/>
      <c r="H9" s="43" t="str">
        <f>IFERROR(VLOOKUP(E9,Liste!$A$2:$B$10,2,)*F9*G9,"")</f>
        <v/>
      </c>
      <c r="I9" s="43" t="str">
        <f t="shared" si="0"/>
        <v/>
      </c>
      <c r="J9" s="40"/>
    </row>
    <row r="10" spans="1:10" s="8" customFormat="1" ht="46.25" customHeight="1" x14ac:dyDescent="0.2">
      <c r="A10" s="32">
        <v>6</v>
      </c>
      <c r="B10" s="40"/>
      <c r="C10" s="40"/>
      <c r="D10" s="47"/>
      <c r="E10" s="41"/>
      <c r="F10" s="42"/>
      <c r="G10" s="41"/>
      <c r="H10" s="43" t="str">
        <f>IFERROR(VLOOKUP(E10,Liste!$A$2:$B$10,2,)*F10*G10,"")</f>
        <v/>
      </c>
      <c r="I10" s="43" t="str">
        <f t="shared" si="0"/>
        <v/>
      </c>
      <c r="J10" s="44"/>
    </row>
    <row r="11" spans="1:10" s="8" customFormat="1" x14ac:dyDescent="0.2">
      <c r="A11" s="32">
        <v>7</v>
      </c>
      <c r="B11" s="40"/>
      <c r="C11" s="40"/>
      <c r="D11" s="47"/>
      <c r="E11" s="41"/>
      <c r="F11" s="42"/>
      <c r="G11" s="41"/>
      <c r="H11" s="43" t="str">
        <f>IFERROR(VLOOKUP(E11,Liste!$A$2:$B$10,2,)*F11*G11,"")</f>
        <v/>
      </c>
      <c r="I11" s="43" t="str">
        <f t="shared" si="0"/>
        <v/>
      </c>
      <c r="J11" s="45"/>
    </row>
    <row r="12" spans="1:10" s="8" customFormat="1" x14ac:dyDescent="0.2">
      <c r="A12" s="32">
        <v>8</v>
      </c>
      <c r="B12" s="40"/>
      <c r="C12" s="40"/>
      <c r="D12" s="47"/>
      <c r="E12" s="41"/>
      <c r="F12" s="42"/>
      <c r="G12" s="41"/>
      <c r="H12" s="43" t="str">
        <f>IFERROR(VLOOKUP(E12,Liste!$A$2:$B$10,2,)*F12*G12,"")</f>
        <v/>
      </c>
      <c r="I12" s="43" t="str">
        <f t="shared" si="0"/>
        <v/>
      </c>
      <c r="J12" s="45"/>
    </row>
    <row r="13" spans="1:10" s="8" customFormat="1" x14ac:dyDescent="0.2">
      <c r="A13" s="32">
        <v>9</v>
      </c>
      <c r="B13" s="40"/>
      <c r="C13" s="40"/>
      <c r="D13" s="47"/>
      <c r="E13" s="41"/>
      <c r="F13" s="42"/>
      <c r="G13" s="41"/>
      <c r="H13" s="43" t="str">
        <f>IFERROR(VLOOKUP(E13,Liste!$A$2:$B$10,2,)*F13*G13,"")</f>
        <v/>
      </c>
      <c r="I13" s="43" t="str">
        <f t="shared" si="0"/>
        <v/>
      </c>
      <c r="J13" s="40"/>
    </row>
    <row r="14" spans="1:10" s="8" customFormat="1" ht="30" customHeight="1" x14ac:dyDescent="0.2">
      <c r="A14" s="32">
        <v>10</v>
      </c>
      <c r="B14" s="40"/>
      <c r="C14" s="40"/>
      <c r="D14" s="47"/>
      <c r="E14" s="41"/>
      <c r="F14" s="42"/>
      <c r="G14" s="41"/>
      <c r="H14" s="43" t="str">
        <f>IFERROR(VLOOKUP(E14,Liste!$A$2:$B$10,2,)*F14*G14,"")</f>
        <v/>
      </c>
      <c r="I14" s="43" t="str">
        <f t="shared" si="0"/>
        <v/>
      </c>
      <c r="J14" s="45"/>
    </row>
    <row r="15" spans="1:10" s="8" customFormat="1" x14ac:dyDescent="0.2">
      <c r="A15" s="32">
        <v>11</v>
      </c>
      <c r="B15" s="40"/>
      <c r="C15" s="40"/>
      <c r="D15" s="47"/>
      <c r="E15" s="41"/>
      <c r="F15" s="42"/>
      <c r="G15" s="41"/>
      <c r="H15" s="43" t="str">
        <f>IFERROR(VLOOKUP(E15,Liste!$A$2:$B$10,2,)*F15*G15,"")</f>
        <v/>
      </c>
      <c r="I15" s="43" t="str">
        <f t="shared" si="0"/>
        <v/>
      </c>
      <c r="J15" s="45"/>
    </row>
    <row r="16" spans="1:10" s="8" customFormat="1" x14ac:dyDescent="0.2">
      <c r="A16" s="32">
        <v>12</v>
      </c>
      <c r="B16" s="40"/>
      <c r="C16" s="40"/>
      <c r="D16" s="47"/>
      <c r="E16" s="41"/>
      <c r="F16" s="42"/>
      <c r="G16" s="41"/>
      <c r="H16" s="43" t="str">
        <f>IFERROR(VLOOKUP(E16,Liste!$A$2:$B$10,2,)*F16*G16,"")</f>
        <v/>
      </c>
      <c r="I16" s="43" t="str">
        <f t="shared" si="0"/>
        <v/>
      </c>
      <c r="J16" s="45"/>
    </row>
    <row r="17" spans="1:10" s="8" customFormat="1" x14ac:dyDescent="0.2">
      <c r="A17" s="32">
        <v>13</v>
      </c>
      <c r="B17" s="40"/>
      <c r="C17" s="40"/>
      <c r="D17" s="50"/>
      <c r="E17" s="41"/>
      <c r="F17" s="42"/>
      <c r="G17" s="41"/>
      <c r="H17" s="43" t="str">
        <f>IFERROR(VLOOKUP(E17,Liste!$A$2:$B$10,2,)*F17*G17,"")</f>
        <v/>
      </c>
      <c r="I17" s="43" t="str">
        <f t="shared" si="0"/>
        <v/>
      </c>
      <c r="J17" s="45"/>
    </row>
    <row r="18" spans="1:10" s="8" customFormat="1" x14ac:dyDescent="0.2">
      <c r="A18" s="32">
        <v>14</v>
      </c>
      <c r="B18" s="40"/>
      <c r="C18" s="40"/>
      <c r="D18" s="47"/>
      <c r="E18" s="41"/>
      <c r="F18" s="42"/>
      <c r="G18" s="41"/>
      <c r="H18" s="43" t="str">
        <f>IFERROR(VLOOKUP(E18,Liste!$A$2:$B$10,2,)*F18*G18,"")</f>
        <v/>
      </c>
      <c r="I18" s="43" t="str">
        <f t="shared" si="0"/>
        <v/>
      </c>
      <c r="J18" s="40"/>
    </row>
    <row r="19" spans="1:10" s="8" customFormat="1" x14ac:dyDescent="0.2">
      <c r="A19" s="32">
        <v>15</v>
      </c>
      <c r="B19" s="40"/>
      <c r="C19" s="40"/>
      <c r="D19" s="47"/>
      <c r="E19" s="41"/>
      <c r="F19" s="42"/>
      <c r="G19" s="41"/>
      <c r="H19" s="43" t="str">
        <f>IFERROR(VLOOKUP(E19,Liste!$A$2:$B$10,2,)*F19*G19,"")</f>
        <v/>
      </c>
      <c r="I19" s="43" t="str">
        <f t="shared" si="0"/>
        <v/>
      </c>
      <c r="J19" s="45"/>
    </row>
    <row r="20" spans="1:10" s="8" customFormat="1" ht="27" customHeight="1" x14ac:dyDescent="0.2">
      <c r="A20" s="32">
        <v>16</v>
      </c>
      <c r="B20" s="40"/>
      <c r="C20" s="40"/>
      <c r="D20" s="47"/>
      <c r="E20" s="41"/>
      <c r="F20" s="42"/>
      <c r="G20" s="41"/>
      <c r="H20" s="43" t="str">
        <f>IFERROR(VLOOKUP(E20,Liste!$A$2:$B$10,2,)*F20*G20,"")</f>
        <v/>
      </c>
      <c r="I20" s="43" t="str">
        <f t="shared" si="0"/>
        <v/>
      </c>
      <c r="J20" s="45"/>
    </row>
    <row r="21" spans="1:10" s="8" customFormat="1" x14ac:dyDescent="0.2">
      <c r="A21" s="32">
        <v>17</v>
      </c>
      <c r="B21" s="40"/>
      <c r="C21" s="40"/>
      <c r="D21" s="47"/>
      <c r="E21" s="41"/>
      <c r="F21" s="42"/>
      <c r="G21" s="41"/>
      <c r="H21" s="43" t="str">
        <f>IFERROR(VLOOKUP(E21,Liste!$A$2:$B$10,2,)*F21*G21,"")</f>
        <v/>
      </c>
      <c r="I21" s="43" t="str">
        <f t="shared" si="0"/>
        <v/>
      </c>
      <c r="J21" s="45"/>
    </row>
    <row r="22" spans="1:10" s="8" customFormat="1" x14ac:dyDescent="0.2">
      <c r="A22" s="32">
        <v>18</v>
      </c>
      <c r="B22" s="40"/>
      <c r="C22" s="40"/>
      <c r="D22" s="47"/>
      <c r="E22" s="41"/>
      <c r="F22" s="42"/>
      <c r="G22" s="41"/>
      <c r="H22" s="43" t="str">
        <f>IFERROR(VLOOKUP(E22,Liste!$A$2:$B$10,2,)*F22*G22,"")</f>
        <v/>
      </c>
      <c r="I22" s="43" t="str">
        <f t="shared" si="0"/>
        <v/>
      </c>
      <c r="J22" s="46"/>
    </row>
    <row r="23" spans="1:10" s="8" customFormat="1" x14ac:dyDescent="0.2">
      <c r="A23" s="32">
        <v>19</v>
      </c>
      <c r="B23" s="40"/>
      <c r="C23" s="40"/>
      <c r="D23" s="47"/>
      <c r="E23" s="41"/>
      <c r="F23" s="42"/>
      <c r="G23" s="41"/>
      <c r="H23" s="43" t="str">
        <f>IFERROR(VLOOKUP(E23,Liste!$A$2:$B$10,2,)*F23*G23,"")</f>
        <v/>
      </c>
      <c r="I23" s="43" t="str">
        <f t="shared" si="0"/>
        <v/>
      </c>
      <c r="J23" s="45"/>
    </row>
    <row r="24" spans="1:10" s="8" customFormat="1" x14ac:dyDescent="0.2">
      <c r="A24" s="32">
        <v>20</v>
      </c>
      <c r="B24" s="40"/>
      <c r="C24" s="40"/>
      <c r="D24" s="47"/>
      <c r="E24" s="41"/>
      <c r="F24" s="42"/>
      <c r="G24" s="41"/>
      <c r="H24" s="43" t="str">
        <f>IFERROR(VLOOKUP(E24,Liste!$A$2:$B$10,2,)*F24*G24,"")</f>
        <v/>
      </c>
      <c r="I24" s="43" t="str">
        <f t="shared" si="0"/>
        <v/>
      </c>
      <c r="J24" s="40"/>
    </row>
    <row r="25" spans="1:10" s="8" customFormat="1" x14ac:dyDescent="0.2">
      <c r="A25" s="32">
        <v>21</v>
      </c>
      <c r="B25" s="40"/>
      <c r="C25" s="40"/>
      <c r="D25" s="47"/>
      <c r="E25" s="41"/>
      <c r="F25" s="42"/>
      <c r="G25" s="41"/>
      <c r="H25" s="43" t="str">
        <f>IFERROR(VLOOKUP(E25,Liste!$A$2:$B$10,2,)*F25*G25,"")</f>
        <v/>
      </c>
      <c r="I25" s="43" t="str">
        <f t="shared" si="0"/>
        <v/>
      </c>
      <c r="J25" s="45"/>
    </row>
    <row r="26" spans="1:10" s="8" customFormat="1" x14ac:dyDescent="0.2">
      <c r="A26" s="32">
        <v>22</v>
      </c>
      <c r="B26" s="40"/>
      <c r="C26" s="40"/>
      <c r="D26" s="47"/>
      <c r="E26" s="41"/>
      <c r="F26" s="42"/>
      <c r="G26" s="41"/>
      <c r="H26" s="43" t="str">
        <f>IFERROR(VLOOKUP(E26,Liste!$A$2:$B$10,2,)*F26*G26,"")</f>
        <v/>
      </c>
      <c r="I26" s="43" t="str">
        <f t="shared" si="0"/>
        <v/>
      </c>
      <c r="J26" s="40"/>
    </row>
    <row r="27" spans="1:10" s="8" customFormat="1" x14ac:dyDescent="0.2">
      <c r="A27" s="32">
        <v>23</v>
      </c>
      <c r="B27" s="40"/>
      <c r="C27" s="40"/>
      <c r="D27" s="47"/>
      <c r="E27" s="41"/>
      <c r="F27" s="42"/>
      <c r="G27" s="41"/>
      <c r="H27" s="43" t="str">
        <f>IFERROR(VLOOKUP(E27,Liste!$A$2:$B$10,2,)*F27*G27,"")</f>
        <v/>
      </c>
      <c r="I27" s="43" t="str">
        <f t="shared" si="0"/>
        <v/>
      </c>
      <c r="J27" s="45"/>
    </row>
    <row r="28" spans="1:10" s="8" customFormat="1" x14ac:dyDescent="0.2">
      <c r="A28" s="32">
        <v>24</v>
      </c>
      <c r="B28" s="40"/>
      <c r="C28" s="40"/>
      <c r="D28" s="47"/>
      <c r="E28" s="41"/>
      <c r="F28" s="42"/>
      <c r="G28" s="41"/>
      <c r="H28" s="43" t="str">
        <f>IFERROR(VLOOKUP(E28,Liste!$A$2:$B$10,2,)*F28*G28,"")</f>
        <v/>
      </c>
      <c r="I28" s="43" t="str">
        <f t="shared" si="0"/>
        <v/>
      </c>
      <c r="J28" s="45"/>
    </row>
    <row r="29" spans="1:10" s="8" customFormat="1" x14ac:dyDescent="0.2">
      <c r="A29" s="32">
        <v>25</v>
      </c>
      <c r="B29" s="40"/>
      <c r="C29" s="40"/>
      <c r="D29" s="47"/>
      <c r="E29" s="41"/>
      <c r="F29" s="42"/>
      <c r="G29" s="41"/>
      <c r="H29" s="43" t="str">
        <f>IFERROR(VLOOKUP(E29,Liste!$A$2:$B$10,2,)*F29*G29,"")</f>
        <v/>
      </c>
      <c r="I29" s="43" t="str">
        <f t="shared" si="0"/>
        <v/>
      </c>
      <c r="J29" s="45"/>
    </row>
    <row r="30" spans="1:10" s="8" customFormat="1" x14ac:dyDescent="0.2">
      <c r="A30" s="32">
        <v>26</v>
      </c>
      <c r="B30" s="40"/>
      <c r="C30" s="40"/>
      <c r="D30" s="47"/>
      <c r="E30" s="41"/>
      <c r="F30" s="42"/>
      <c r="G30" s="41"/>
      <c r="H30" s="43" t="str">
        <f>IFERROR(VLOOKUP(E30,Liste!$A$2:$B$10,2,)*F30*G30,"")</f>
        <v/>
      </c>
      <c r="I30" s="43" t="str">
        <f t="shared" si="0"/>
        <v/>
      </c>
      <c r="J30" s="45"/>
    </row>
    <row r="31" spans="1:10" s="8" customFormat="1" x14ac:dyDescent="0.2">
      <c r="A31" s="32">
        <v>27</v>
      </c>
      <c r="B31" s="40"/>
      <c r="C31" s="40"/>
      <c r="D31" s="47"/>
      <c r="E31" s="41"/>
      <c r="F31" s="42"/>
      <c r="G31" s="41"/>
      <c r="H31" s="43" t="str">
        <f>IFERROR(VLOOKUP(E31,Liste!$A$2:$B$10,2,)*F31*G31,"")</f>
        <v/>
      </c>
      <c r="I31" s="43" t="str">
        <f t="shared" si="0"/>
        <v/>
      </c>
      <c r="J31" s="40"/>
    </row>
    <row r="32" spans="1:10" s="8" customFormat="1" x14ac:dyDescent="0.2">
      <c r="A32" s="32">
        <v>28</v>
      </c>
      <c r="B32" s="40"/>
      <c r="C32" s="40"/>
      <c r="D32" s="47"/>
      <c r="E32" s="41"/>
      <c r="F32" s="42"/>
      <c r="G32" s="41"/>
      <c r="H32" s="43" t="str">
        <f>IFERROR(VLOOKUP(E32,Liste!$A$2:$B$10,2,)*F32*G32,"")</f>
        <v/>
      </c>
      <c r="I32" s="43" t="str">
        <f t="shared" si="0"/>
        <v/>
      </c>
      <c r="J32" s="45"/>
    </row>
    <row r="33" spans="1:10" s="8" customFormat="1" x14ac:dyDescent="0.2">
      <c r="A33" s="32">
        <v>29</v>
      </c>
      <c r="B33" s="40"/>
      <c r="C33" s="40"/>
      <c r="D33" s="47"/>
      <c r="E33" s="41"/>
      <c r="F33" s="42"/>
      <c r="G33" s="41"/>
      <c r="H33" s="43" t="str">
        <f>IFERROR(VLOOKUP(E33,Liste!$A$2:$B$10,2,)*F33*G33,"")</f>
        <v/>
      </c>
      <c r="I33" s="43" t="str">
        <f t="shared" si="0"/>
        <v/>
      </c>
      <c r="J33" s="45"/>
    </row>
    <row r="34" spans="1:10" s="8" customFormat="1" x14ac:dyDescent="0.2">
      <c r="A34" s="32">
        <v>30</v>
      </c>
      <c r="B34" s="40"/>
      <c r="C34" s="40"/>
      <c r="D34" s="47"/>
      <c r="E34" s="41"/>
      <c r="F34" s="42"/>
      <c r="G34" s="41"/>
      <c r="H34" s="43" t="str">
        <f>IFERROR(VLOOKUP(E34,Liste!$A$2:$B$10,2,)*F34*G34,"")</f>
        <v/>
      </c>
      <c r="I34" s="43" t="str">
        <f t="shared" si="0"/>
        <v/>
      </c>
      <c r="J34" s="45"/>
    </row>
    <row r="35" spans="1:10" s="8" customFormat="1" x14ac:dyDescent="0.2">
      <c r="A35" s="32">
        <v>31</v>
      </c>
      <c r="B35" s="40"/>
      <c r="C35" s="48"/>
      <c r="D35" s="50"/>
      <c r="E35" s="41"/>
      <c r="F35" s="42"/>
      <c r="G35" s="41"/>
      <c r="H35" s="43" t="str">
        <f>IFERROR(VLOOKUP(E35,Liste!$A$2:$B$10,2,)*F35*G35,"")</f>
        <v/>
      </c>
      <c r="I35" s="43" t="str">
        <f t="shared" si="0"/>
        <v/>
      </c>
      <c r="J35" s="45"/>
    </row>
    <row r="36" spans="1:10" s="8" customFormat="1" x14ac:dyDescent="0.2">
      <c r="A36" s="32">
        <v>32</v>
      </c>
      <c r="B36" s="40"/>
      <c r="C36" s="40"/>
      <c r="D36" s="47"/>
      <c r="E36" s="41"/>
      <c r="F36" s="42"/>
      <c r="G36" s="41"/>
      <c r="H36" s="43" t="str">
        <f>IFERROR(VLOOKUP(E36,Liste!$A$2:$B$10,2,)*F36*G36,"")</f>
        <v/>
      </c>
      <c r="I36" s="43" t="str">
        <f t="shared" si="0"/>
        <v/>
      </c>
      <c r="J36" s="40"/>
    </row>
    <row r="37" spans="1:10" s="8" customFormat="1" x14ac:dyDescent="0.2">
      <c r="A37" s="32">
        <v>33</v>
      </c>
      <c r="B37" s="40"/>
      <c r="C37" s="40"/>
      <c r="D37" s="47"/>
      <c r="E37" s="41"/>
      <c r="F37" s="42"/>
      <c r="G37" s="41"/>
      <c r="H37" s="43" t="str">
        <f>IFERROR(VLOOKUP(E37,Liste!$A$2:$B$10,2,)*F37*G37,"")</f>
        <v/>
      </c>
      <c r="I37" s="43" t="str">
        <f t="shared" si="0"/>
        <v/>
      </c>
      <c r="J37" s="45"/>
    </row>
    <row r="38" spans="1:10" s="8" customFormat="1" x14ac:dyDescent="0.2">
      <c r="A38" s="32">
        <v>34</v>
      </c>
      <c r="B38" s="40"/>
      <c r="C38" s="40"/>
      <c r="D38" s="47"/>
      <c r="E38" s="41"/>
      <c r="F38" s="42"/>
      <c r="G38" s="41"/>
      <c r="H38" s="43" t="str">
        <f>IFERROR(VLOOKUP(E38,Liste!$A$2:$B$10,2,)*F38*G38,"")</f>
        <v/>
      </c>
      <c r="I38" s="43" t="str">
        <f t="shared" si="0"/>
        <v/>
      </c>
      <c r="J38" s="45"/>
    </row>
    <row r="39" spans="1:10" s="8" customFormat="1" x14ac:dyDescent="0.2">
      <c r="A39" s="32">
        <v>35</v>
      </c>
      <c r="B39" s="40"/>
      <c r="C39" s="40"/>
      <c r="D39" s="47"/>
      <c r="E39" s="41"/>
      <c r="F39" s="42"/>
      <c r="G39" s="41"/>
      <c r="H39" s="43" t="str">
        <f>IFERROR(VLOOKUP(E39,Liste!$A$2:$B$10,2,)*F39*G39,"")</f>
        <v/>
      </c>
      <c r="I39" s="43" t="str">
        <f t="shared" si="0"/>
        <v/>
      </c>
      <c r="J39" s="40"/>
    </row>
    <row r="40" spans="1:10" s="8" customFormat="1" x14ac:dyDescent="0.2">
      <c r="A40" s="32">
        <v>36</v>
      </c>
      <c r="B40" s="40"/>
      <c r="C40" s="40"/>
      <c r="D40" s="47"/>
      <c r="E40" s="41"/>
      <c r="F40" s="42"/>
      <c r="G40" s="41"/>
      <c r="H40" s="43" t="str">
        <f>IFERROR(VLOOKUP(E40,Liste!$A$2:$B$10,2,)*F40*G40,"")</f>
        <v/>
      </c>
      <c r="I40" s="43" t="str">
        <f t="shared" si="0"/>
        <v/>
      </c>
      <c r="J40" s="40"/>
    </row>
    <row r="41" spans="1:10" s="8" customFormat="1" x14ac:dyDescent="0.2">
      <c r="A41" s="32">
        <v>37</v>
      </c>
      <c r="B41" s="40"/>
      <c r="C41" s="40"/>
      <c r="D41" s="47"/>
      <c r="E41" s="41"/>
      <c r="F41" s="42"/>
      <c r="G41" s="41"/>
      <c r="H41" s="43" t="str">
        <f>IFERROR(VLOOKUP(E41,Liste!$A$2:$B$10,2,)*F41*G41,"")</f>
        <v/>
      </c>
      <c r="I41" s="43" t="str">
        <f t="shared" si="0"/>
        <v/>
      </c>
      <c r="J41" s="45"/>
    </row>
    <row r="42" spans="1:10" s="8" customFormat="1" x14ac:dyDescent="0.2">
      <c r="A42" s="32">
        <v>38</v>
      </c>
      <c r="B42" s="40"/>
      <c r="C42" s="40"/>
      <c r="D42" s="47"/>
      <c r="E42" s="41"/>
      <c r="F42" s="42"/>
      <c r="G42" s="41"/>
      <c r="H42" s="43" t="str">
        <f>IFERROR(VLOOKUP(E42,Liste!$A$2:$B$10,2,)*F42*G42,"")</f>
        <v/>
      </c>
      <c r="I42" s="43" t="str">
        <f t="shared" si="0"/>
        <v/>
      </c>
      <c r="J42" s="45"/>
    </row>
    <row r="43" spans="1:10" s="8" customFormat="1" x14ac:dyDescent="0.2">
      <c r="A43" s="32">
        <v>39</v>
      </c>
      <c r="B43" s="40"/>
      <c r="C43" s="40"/>
      <c r="D43" s="47"/>
      <c r="E43" s="41"/>
      <c r="F43" s="42"/>
      <c r="G43" s="41"/>
      <c r="H43" s="43" t="str">
        <f>IFERROR(VLOOKUP(E43,Liste!$A$2:$B$10,2,)*F43*G43,"")</f>
        <v/>
      </c>
      <c r="I43" s="43" t="str">
        <f t="shared" si="0"/>
        <v/>
      </c>
      <c r="J43" s="45"/>
    </row>
    <row r="44" spans="1:10" s="8" customFormat="1" x14ac:dyDescent="0.2">
      <c r="A44" s="32">
        <v>40</v>
      </c>
      <c r="B44" s="40"/>
      <c r="C44" s="40"/>
      <c r="D44" s="47"/>
      <c r="E44" s="41"/>
      <c r="F44" s="42"/>
      <c r="G44" s="41"/>
      <c r="H44" s="43" t="str">
        <f>IFERROR(VLOOKUP(E44,Liste!$A$2:$B$10,2,)*F44*G44,"")</f>
        <v/>
      </c>
      <c r="I44" s="43" t="str">
        <f t="shared" si="0"/>
        <v/>
      </c>
      <c r="J44" s="45"/>
    </row>
    <row r="45" spans="1:10" s="8" customFormat="1" x14ac:dyDescent="0.2">
      <c r="A45" s="32">
        <v>41</v>
      </c>
      <c r="B45" s="40"/>
      <c r="C45" s="40"/>
      <c r="D45" s="47"/>
      <c r="E45" s="41"/>
      <c r="F45" s="42"/>
      <c r="G45" s="41"/>
      <c r="H45" s="43" t="str">
        <f>IFERROR(VLOOKUP(E45,Liste!$A$2:$B$10,2,)*F45*G45,"")</f>
        <v/>
      </c>
      <c r="I45" s="43" t="str">
        <f t="shared" si="0"/>
        <v/>
      </c>
      <c r="J45" s="45"/>
    </row>
    <row r="46" spans="1:10" s="8" customFormat="1" x14ac:dyDescent="0.2">
      <c r="A46" s="32">
        <v>42</v>
      </c>
      <c r="B46" s="40"/>
      <c r="C46" s="40"/>
      <c r="D46" s="47"/>
      <c r="E46" s="41"/>
      <c r="F46" s="42"/>
      <c r="G46" s="41"/>
      <c r="H46" s="43" t="str">
        <f>IFERROR(VLOOKUP(E46,Liste!$A$2:$B$10,2,)*F46*G46,"")</f>
        <v/>
      </c>
      <c r="I46" s="43" t="str">
        <f t="shared" si="0"/>
        <v/>
      </c>
      <c r="J46" s="45"/>
    </row>
    <row r="47" spans="1:10" s="8" customFormat="1" x14ac:dyDescent="0.2">
      <c r="A47" s="32">
        <v>43</v>
      </c>
      <c r="B47" s="40"/>
      <c r="C47" s="40"/>
      <c r="D47" s="47"/>
      <c r="E47" s="41"/>
      <c r="F47" s="42"/>
      <c r="G47" s="41"/>
      <c r="H47" s="43" t="str">
        <f>IFERROR(VLOOKUP(E47,Liste!$A$2:$B$10,2,)*F47*G47,"")</f>
        <v/>
      </c>
      <c r="I47" s="43" t="str">
        <f t="shared" si="0"/>
        <v/>
      </c>
      <c r="J47" s="45"/>
    </row>
    <row r="48" spans="1:10" s="8" customFormat="1" x14ac:dyDescent="0.2">
      <c r="A48" s="32">
        <v>44</v>
      </c>
      <c r="B48" s="40"/>
      <c r="C48" s="40"/>
      <c r="D48" s="47"/>
      <c r="E48" s="41"/>
      <c r="F48" s="42"/>
      <c r="G48" s="41"/>
      <c r="H48" s="43" t="str">
        <f>IFERROR(VLOOKUP(E48,Liste!$A$2:$B$10,2,)*F48*G48,"")</f>
        <v/>
      </c>
      <c r="I48" s="43" t="str">
        <f t="shared" si="0"/>
        <v/>
      </c>
      <c r="J48" s="40"/>
    </row>
    <row r="49" spans="1:10" s="8" customFormat="1" x14ac:dyDescent="0.2">
      <c r="A49" s="32">
        <v>45</v>
      </c>
      <c r="B49" s="40"/>
      <c r="C49" s="40"/>
      <c r="D49" s="47"/>
      <c r="E49" s="41"/>
      <c r="F49" s="42"/>
      <c r="G49" s="41"/>
      <c r="H49" s="43" t="str">
        <f>IFERROR(VLOOKUP(E49,Liste!$A$2:$B$10,2,)*F49*G49,"")</f>
        <v/>
      </c>
      <c r="I49" s="43" t="str">
        <f t="shared" si="0"/>
        <v/>
      </c>
      <c r="J49" s="40"/>
    </row>
    <row r="50" spans="1:10" s="8" customFormat="1" x14ac:dyDescent="0.2">
      <c r="A50" s="32">
        <v>46</v>
      </c>
      <c r="B50" s="40"/>
      <c r="C50" s="40"/>
      <c r="D50" s="47"/>
      <c r="E50" s="41"/>
      <c r="F50" s="42"/>
      <c r="G50" s="41"/>
      <c r="H50" s="43" t="str">
        <f>IFERROR(VLOOKUP(E50,Liste!$A$2:$B$10,2,)*F50*G50,"")</f>
        <v/>
      </c>
      <c r="I50" s="43" t="str">
        <f t="shared" si="0"/>
        <v/>
      </c>
      <c r="J50" s="40"/>
    </row>
    <row r="51" spans="1:10" s="8" customFormat="1" x14ac:dyDescent="0.2">
      <c r="A51" s="32">
        <v>47</v>
      </c>
      <c r="B51" s="40"/>
      <c r="C51" s="40"/>
      <c r="D51" s="47"/>
      <c r="E51" s="41"/>
      <c r="F51" s="42"/>
      <c r="G51" s="41"/>
      <c r="H51" s="43" t="str">
        <f>IFERROR(VLOOKUP(E51,Liste!$A$2:$B$10,2,)*F51*G51,"")</f>
        <v/>
      </c>
      <c r="I51" s="43" t="str">
        <f t="shared" si="0"/>
        <v/>
      </c>
      <c r="J51" s="45"/>
    </row>
    <row r="52" spans="1:10" s="8" customFormat="1" x14ac:dyDescent="0.2">
      <c r="A52" s="32">
        <v>48</v>
      </c>
      <c r="B52" s="40"/>
      <c r="C52" s="40"/>
      <c r="D52" s="47"/>
      <c r="E52" s="41"/>
      <c r="F52" s="42"/>
      <c r="G52" s="41"/>
      <c r="H52" s="43" t="str">
        <f>IFERROR(VLOOKUP(E52,Liste!$A$2:$B$10,2,)*F52*G52,"")</f>
        <v/>
      </c>
      <c r="I52" s="43" t="str">
        <f t="shared" si="0"/>
        <v/>
      </c>
      <c r="J52" s="45"/>
    </row>
    <row r="53" spans="1:10" s="8" customFormat="1" x14ac:dyDescent="0.2">
      <c r="A53" s="32">
        <v>49</v>
      </c>
      <c r="B53" s="40"/>
      <c r="C53" s="40"/>
      <c r="D53" s="47"/>
      <c r="E53" s="41"/>
      <c r="F53" s="42"/>
      <c r="G53" s="41"/>
      <c r="H53" s="43" t="str">
        <f>IFERROR(VLOOKUP(E53,Liste!$A$2:$B$10,2,)*F53*G53,"")</f>
        <v/>
      </c>
      <c r="I53" s="43" t="str">
        <f t="shared" si="0"/>
        <v/>
      </c>
      <c r="J53" s="45"/>
    </row>
    <row r="54" spans="1:10" s="8" customFormat="1" ht="41.5" customHeight="1" x14ac:dyDescent="0.2">
      <c r="A54" s="32">
        <v>50</v>
      </c>
      <c r="B54" s="40"/>
      <c r="C54" s="40"/>
      <c r="D54" s="47"/>
      <c r="E54" s="41"/>
      <c r="F54" s="42"/>
      <c r="G54" s="41"/>
      <c r="H54" s="43" t="str">
        <f>IFERROR(VLOOKUP(E54,Liste!$A$2:$B$10,2,)*F54*G54,"")</f>
        <v/>
      </c>
      <c r="I54" s="43" t="str">
        <f t="shared" si="0"/>
        <v/>
      </c>
      <c r="J54" s="45"/>
    </row>
    <row r="55" spans="1:10" s="8" customFormat="1" ht="60" customHeight="1" x14ac:dyDescent="0.2">
      <c r="A55" s="32">
        <v>51</v>
      </c>
      <c r="B55" s="40"/>
      <c r="C55" s="40"/>
      <c r="D55" s="47"/>
      <c r="E55" s="41"/>
      <c r="F55" s="42"/>
      <c r="G55" s="41"/>
      <c r="H55" s="43" t="str">
        <f>IFERROR(VLOOKUP(E55,Liste!$A$2:$B$10,2,)*F55*G55,"")</f>
        <v/>
      </c>
      <c r="I55" s="43" t="str">
        <f t="shared" si="0"/>
        <v/>
      </c>
      <c r="J55" s="45"/>
    </row>
    <row r="56" spans="1:10" s="8" customFormat="1" x14ac:dyDescent="0.2">
      <c r="A56" s="32">
        <v>52</v>
      </c>
      <c r="B56" s="40"/>
      <c r="C56" s="40"/>
      <c r="D56" s="47"/>
      <c r="E56" s="41"/>
      <c r="F56" s="42"/>
      <c r="G56" s="41"/>
      <c r="H56" s="43" t="str">
        <f>IFERROR(VLOOKUP(E56,Liste!$A$2:$B$10,2,)*F56*G56,"")</f>
        <v/>
      </c>
      <c r="I56" s="43" t="str">
        <f t="shared" si="0"/>
        <v/>
      </c>
      <c r="J56" s="45"/>
    </row>
    <row r="57" spans="1:10" s="8" customFormat="1" x14ac:dyDescent="0.2">
      <c r="A57" s="32">
        <v>53</v>
      </c>
      <c r="B57" s="40"/>
      <c r="C57" s="40"/>
      <c r="D57" s="47"/>
      <c r="E57" s="41"/>
      <c r="F57" s="42"/>
      <c r="G57" s="41"/>
      <c r="H57" s="43" t="str">
        <f>IFERROR(VLOOKUP(E57,Liste!$A$2:$B$10,2,)*F57*G57,"")</f>
        <v/>
      </c>
      <c r="I57" s="43" t="str">
        <f t="shared" si="0"/>
        <v/>
      </c>
      <c r="J57" s="40"/>
    </row>
    <row r="58" spans="1:10" s="8" customFormat="1" x14ac:dyDescent="0.2">
      <c r="A58" s="32">
        <v>54</v>
      </c>
      <c r="B58" s="40"/>
      <c r="C58" s="40"/>
      <c r="D58" s="47"/>
      <c r="E58" s="41"/>
      <c r="F58" s="42"/>
      <c r="G58" s="41"/>
      <c r="H58" s="43" t="str">
        <f>IFERROR(VLOOKUP(E58,Liste!$A$2:$B$10,2,)*F58*G58,"")</f>
        <v/>
      </c>
      <c r="I58" s="43" t="str">
        <f t="shared" si="0"/>
        <v/>
      </c>
      <c r="J58" s="45"/>
    </row>
    <row r="59" spans="1:10" s="8" customFormat="1" x14ac:dyDescent="0.2">
      <c r="A59" s="32">
        <v>55</v>
      </c>
      <c r="B59" s="40"/>
      <c r="C59" s="40"/>
      <c r="D59" s="47"/>
      <c r="E59" s="41"/>
      <c r="F59" s="42"/>
      <c r="G59" s="41"/>
      <c r="H59" s="43" t="str">
        <f>IFERROR(VLOOKUP(E59,Liste!$A$2:$B$10,2,)*F59*G59,"")</f>
        <v/>
      </c>
      <c r="I59" s="43" t="str">
        <f t="shared" si="0"/>
        <v/>
      </c>
      <c r="J59" s="45"/>
    </row>
    <row r="60" spans="1:10" s="8" customFormat="1" x14ac:dyDescent="0.2">
      <c r="A60" s="32">
        <v>56</v>
      </c>
      <c r="B60" s="40"/>
      <c r="C60" s="40"/>
      <c r="D60" s="47"/>
      <c r="E60" s="41"/>
      <c r="F60" s="42"/>
      <c r="G60" s="41"/>
      <c r="H60" s="43" t="str">
        <f>IFERROR(VLOOKUP(E60,Liste!$A$2:$B$10,2,)*F60*G60,"")</f>
        <v/>
      </c>
      <c r="I60" s="43" t="str">
        <f t="shared" si="0"/>
        <v/>
      </c>
      <c r="J60" s="45"/>
    </row>
    <row r="61" spans="1:10" s="8" customFormat="1" x14ac:dyDescent="0.2">
      <c r="A61" s="32">
        <v>57</v>
      </c>
      <c r="B61" s="40"/>
      <c r="C61" s="40"/>
      <c r="D61" s="47"/>
      <c r="E61" s="41"/>
      <c r="F61" s="42"/>
      <c r="G61" s="41"/>
      <c r="H61" s="43" t="str">
        <f>IFERROR(VLOOKUP(E61,Liste!$A$2:$B$10,2,)*F61*G61,"")</f>
        <v/>
      </c>
      <c r="I61" s="43" t="str">
        <f t="shared" si="0"/>
        <v/>
      </c>
      <c r="J61" s="45"/>
    </row>
    <row r="62" spans="1:10" s="8" customFormat="1" x14ac:dyDescent="0.2">
      <c r="A62" s="32">
        <v>58</v>
      </c>
      <c r="B62" s="40"/>
      <c r="C62" s="40"/>
      <c r="D62" s="47"/>
      <c r="E62" s="41"/>
      <c r="F62" s="42"/>
      <c r="G62" s="41"/>
      <c r="H62" s="43" t="str">
        <f>IFERROR(VLOOKUP(E62,Liste!$A$2:$B$10,2,)*F62*G62,"")</f>
        <v/>
      </c>
      <c r="I62" s="43" t="str">
        <f t="shared" si="0"/>
        <v/>
      </c>
      <c r="J62" s="45"/>
    </row>
    <row r="63" spans="1:10" s="8" customFormat="1" x14ac:dyDescent="0.2">
      <c r="A63" s="32">
        <v>59</v>
      </c>
      <c r="B63" s="40"/>
      <c r="C63" s="40"/>
      <c r="D63" s="47"/>
      <c r="E63" s="41"/>
      <c r="F63" s="42"/>
      <c r="G63" s="41"/>
      <c r="H63" s="43" t="str">
        <f>IFERROR(VLOOKUP(E63,Liste!$A$2:$B$10,2,)*F63*G63,"")</f>
        <v/>
      </c>
      <c r="I63" s="43" t="str">
        <f t="shared" si="0"/>
        <v/>
      </c>
      <c r="J63" s="45"/>
    </row>
    <row r="64" spans="1:10" s="8" customFormat="1" x14ac:dyDescent="0.2">
      <c r="A64" s="32">
        <v>60</v>
      </c>
      <c r="B64" s="40"/>
      <c r="C64" s="40"/>
      <c r="D64" s="47"/>
      <c r="E64" s="41"/>
      <c r="F64" s="42"/>
      <c r="G64" s="41"/>
      <c r="H64" s="43" t="str">
        <f>IFERROR(VLOOKUP(E64,Liste!$A$2:$B$10,2,)*F64*G64,"")</f>
        <v/>
      </c>
      <c r="I64" s="43" t="str">
        <f t="shared" si="0"/>
        <v/>
      </c>
      <c r="J64" s="41"/>
    </row>
    <row r="65" spans="1:10" s="8" customFormat="1" x14ac:dyDescent="0.2">
      <c r="A65" s="32">
        <v>61</v>
      </c>
      <c r="B65" s="40"/>
      <c r="C65" s="40"/>
      <c r="D65" s="47"/>
      <c r="E65" s="41"/>
      <c r="F65" s="42"/>
      <c r="G65" s="41"/>
      <c r="H65" s="43" t="str">
        <f>IFERROR(VLOOKUP(E65,Liste!$A$2:$B$10,2,)*F65*G65,"")</f>
        <v/>
      </c>
      <c r="I65" s="43" t="str">
        <f t="shared" si="0"/>
        <v/>
      </c>
      <c r="J65" s="45"/>
    </row>
    <row r="66" spans="1:10" s="8" customFormat="1" x14ac:dyDescent="0.2">
      <c r="A66" s="32">
        <v>62</v>
      </c>
      <c r="B66" s="40"/>
      <c r="C66" s="40"/>
      <c r="D66" s="47"/>
      <c r="E66" s="41"/>
      <c r="F66" s="42"/>
      <c r="G66" s="41"/>
      <c r="H66" s="43" t="str">
        <f>IFERROR(VLOOKUP(E66,Liste!$A$2:$B$10,2,)*F66*G66,"")</f>
        <v/>
      </c>
      <c r="I66" s="43" t="str">
        <f t="shared" si="0"/>
        <v/>
      </c>
      <c r="J66" s="45"/>
    </row>
    <row r="67" spans="1:10" s="8" customFormat="1" x14ac:dyDescent="0.2">
      <c r="A67" s="32">
        <v>63</v>
      </c>
      <c r="B67" s="40"/>
      <c r="C67" s="40"/>
      <c r="D67" s="47"/>
      <c r="E67" s="47"/>
      <c r="F67" s="42"/>
      <c r="G67" s="41"/>
      <c r="H67" s="43" t="str">
        <f>IFERROR(VLOOKUP(E67,Liste!$A$2:$B$10,2,)*F67*G67,"")</f>
        <v/>
      </c>
      <c r="I67" s="43" t="str">
        <f t="shared" si="0"/>
        <v/>
      </c>
      <c r="J67" s="40"/>
    </row>
    <row r="68" spans="1:10" x14ac:dyDescent="0.2">
      <c r="H68" s="49">
        <f>SUM(H5:H67)</f>
        <v>3</v>
      </c>
      <c r="I68" s="49">
        <f>SUM(I5:I67)</f>
        <v>144</v>
      </c>
    </row>
    <row r="70" spans="1:10" x14ac:dyDescent="0.2">
      <c r="B70" s="31" t="s">
        <v>23</v>
      </c>
    </row>
    <row r="71" spans="1:10" x14ac:dyDescent="0.2">
      <c r="B71" s="31"/>
      <c r="C71" s="30">
        <v>48</v>
      </c>
    </row>
  </sheetData>
  <autoFilter ref="A4:J67" xr:uid="{00000000-0009-0000-0000-000000000000}"/>
  <mergeCells count="2">
    <mergeCell ref="B2:J2"/>
    <mergeCell ref="B70:B71"/>
  </mergeCells>
  <pageMargins left="0.23622047244094491" right="0.23622047244094491" top="0.74803149606299213" bottom="0.74803149606299213" header="0.31496062992125984" footer="0.31496062992125984"/>
  <pageSetup scale="63" fitToHeight="0" orientation="landscape" r:id="rId1"/>
  <headerFooter>
    <oddHeader>&amp;C&amp;"-,Gras"&amp;12TABLEAU DE COMPILATION DES TÂCHES
&amp;"-,Italique"Centre de documentation - IRSST</oddHeader>
    <oddFooter>&amp;L&amp;D&amp;RDocument produit par Caroline Maranda, CRHA - VIACONSEIL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Liste!$A$2:$A$10</xm:f>
          </x14:formula1>
          <xm:sqref>E5:E67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2"/>
  <sheetViews>
    <sheetView workbookViewId="0">
      <selection activeCell="A28" sqref="A28"/>
    </sheetView>
  </sheetViews>
  <sheetFormatPr baseColWidth="10" defaultRowHeight="15" x14ac:dyDescent="0.2"/>
  <cols>
    <col min="1" max="1" width="38.1640625" style="18" customWidth="1"/>
    <col min="2" max="3" width="38.1640625" style="11" customWidth="1"/>
    <col min="4" max="4" width="18.6640625" customWidth="1"/>
  </cols>
  <sheetData>
    <row r="1" spans="1:3" x14ac:dyDescent="0.2">
      <c r="B1"/>
    </row>
    <row r="3" spans="1:3" x14ac:dyDescent="0.2">
      <c r="A3" s="13" t="s">
        <v>10</v>
      </c>
      <c r="B3" s="3" t="s">
        <v>33</v>
      </c>
      <c r="C3" s="3" t="s">
        <v>34</v>
      </c>
    </row>
    <row r="4" spans="1:3" x14ac:dyDescent="0.2">
      <c r="A4" s="15" t="s">
        <v>24</v>
      </c>
      <c r="B4" s="16">
        <v>1</v>
      </c>
      <c r="C4" s="16">
        <v>1</v>
      </c>
    </row>
    <row r="5" spans="1:3" x14ac:dyDescent="0.2">
      <c r="A5" s="15" t="s">
        <v>28</v>
      </c>
      <c r="B5" s="16">
        <v>1</v>
      </c>
      <c r="C5" s="16">
        <v>1</v>
      </c>
    </row>
    <row r="6" spans="1:3" x14ac:dyDescent="0.2">
      <c r="A6" s="15" t="s">
        <v>32</v>
      </c>
      <c r="B6" s="16">
        <v>61</v>
      </c>
      <c r="C6" s="16">
        <v>61</v>
      </c>
    </row>
    <row r="7" spans="1:3" x14ac:dyDescent="0.2">
      <c r="A7" s="15" t="s">
        <v>11</v>
      </c>
      <c r="B7" s="16">
        <v>63</v>
      </c>
      <c r="C7" s="16">
        <v>63</v>
      </c>
    </row>
    <row r="8" spans="1:3" x14ac:dyDescent="0.2">
      <c r="A8"/>
      <c r="B8"/>
      <c r="C8"/>
    </row>
    <row r="9" spans="1:3" x14ac:dyDescent="0.2">
      <c r="A9"/>
      <c r="B9"/>
      <c r="C9"/>
    </row>
    <row r="10" spans="1:3" x14ac:dyDescent="0.2">
      <c r="A10"/>
      <c r="B10"/>
      <c r="C10"/>
    </row>
    <row r="11" spans="1:3" x14ac:dyDescent="0.2">
      <c r="A11"/>
      <c r="B11"/>
      <c r="C11"/>
    </row>
    <row r="12" spans="1:3" x14ac:dyDescent="0.2">
      <c r="A12"/>
      <c r="B12"/>
      <c r="C12"/>
    </row>
    <row r="13" spans="1:3" x14ac:dyDescent="0.2">
      <c r="A13"/>
      <c r="B13"/>
      <c r="C13"/>
    </row>
    <row r="14" spans="1:3" x14ac:dyDescent="0.2">
      <c r="A14"/>
      <c r="B14"/>
      <c r="C14"/>
    </row>
    <row r="15" spans="1:3" x14ac:dyDescent="0.2">
      <c r="A15"/>
      <c r="B15"/>
      <c r="C15"/>
    </row>
    <row r="16" spans="1:3" x14ac:dyDescent="0.2">
      <c r="A16"/>
      <c r="B16"/>
      <c r="C16"/>
    </row>
    <row r="17" spans="1:3" x14ac:dyDescent="0.2">
      <c r="A17"/>
      <c r="B17"/>
      <c r="C17"/>
    </row>
    <row r="18" spans="1:3" x14ac:dyDescent="0.2">
      <c r="A18"/>
      <c r="B18"/>
      <c r="C18"/>
    </row>
    <row r="19" spans="1:3" x14ac:dyDescent="0.2">
      <c r="A19"/>
      <c r="B19"/>
      <c r="C19"/>
    </row>
    <row r="20" spans="1:3" x14ac:dyDescent="0.2">
      <c r="A20"/>
      <c r="B20"/>
      <c r="C20"/>
    </row>
    <row r="21" spans="1:3" x14ac:dyDescent="0.2">
      <c r="A21"/>
      <c r="B21"/>
      <c r="C21"/>
    </row>
    <row r="22" spans="1:3" x14ac:dyDescent="0.2">
      <c r="A22"/>
      <c r="B22"/>
      <c r="C22"/>
    </row>
    <row r="23" spans="1:3" x14ac:dyDescent="0.2">
      <c r="A23"/>
      <c r="B23"/>
      <c r="C23"/>
    </row>
    <row r="24" spans="1:3" x14ac:dyDescent="0.2">
      <c r="A24"/>
      <c r="B24"/>
      <c r="C24"/>
    </row>
    <row r="25" spans="1:3" x14ac:dyDescent="0.2">
      <c r="A25"/>
      <c r="B25"/>
      <c r="C25"/>
    </row>
    <row r="26" spans="1:3" x14ac:dyDescent="0.2">
      <c r="A26"/>
      <c r="B26"/>
      <c r="C26"/>
    </row>
    <row r="27" spans="1:3" x14ac:dyDescent="0.2">
      <c r="B27"/>
      <c r="C27"/>
    </row>
    <row r="28" spans="1:3" x14ac:dyDescent="0.2">
      <c r="A28" s="20"/>
      <c r="B28"/>
      <c r="C28"/>
    </row>
    <row r="29" spans="1:3" x14ac:dyDescent="0.2">
      <c r="B29"/>
      <c r="C29"/>
    </row>
    <row r="30" spans="1:3" x14ac:dyDescent="0.2">
      <c r="B30"/>
      <c r="C30"/>
    </row>
    <row r="31" spans="1:3" x14ac:dyDescent="0.2">
      <c r="B31"/>
      <c r="C31"/>
    </row>
    <row r="32" spans="1:3" x14ac:dyDescent="0.2">
      <c r="B32"/>
      <c r="C32"/>
    </row>
    <row r="33" spans="2:3" x14ac:dyDescent="0.2">
      <c r="B33"/>
      <c r="C33"/>
    </row>
    <row r="34" spans="2:3" x14ac:dyDescent="0.2">
      <c r="B34"/>
      <c r="C34"/>
    </row>
    <row r="35" spans="2:3" x14ac:dyDescent="0.2">
      <c r="B35"/>
      <c r="C35"/>
    </row>
    <row r="36" spans="2:3" x14ac:dyDescent="0.2">
      <c r="B36"/>
      <c r="C36"/>
    </row>
    <row r="37" spans="2:3" x14ac:dyDescent="0.2">
      <c r="B37"/>
      <c r="C37"/>
    </row>
    <row r="38" spans="2:3" x14ac:dyDescent="0.2">
      <c r="B38"/>
      <c r="C38"/>
    </row>
    <row r="39" spans="2:3" x14ac:dyDescent="0.2">
      <c r="B39"/>
      <c r="C39"/>
    </row>
    <row r="40" spans="2:3" x14ac:dyDescent="0.2">
      <c r="B40"/>
      <c r="C40"/>
    </row>
    <row r="41" spans="2:3" x14ac:dyDescent="0.2">
      <c r="B41"/>
      <c r="C41"/>
    </row>
    <row r="42" spans="2:3" x14ac:dyDescent="0.2">
      <c r="B42"/>
      <c r="C42"/>
    </row>
    <row r="43" spans="2:3" x14ac:dyDescent="0.2">
      <c r="B43"/>
      <c r="C43"/>
    </row>
    <row r="44" spans="2:3" x14ac:dyDescent="0.2">
      <c r="B44"/>
      <c r="C44"/>
    </row>
    <row r="45" spans="2:3" x14ac:dyDescent="0.2">
      <c r="B45"/>
      <c r="C45"/>
    </row>
    <row r="46" spans="2:3" x14ac:dyDescent="0.2">
      <c r="B46"/>
      <c r="C46"/>
    </row>
    <row r="47" spans="2:3" x14ac:dyDescent="0.2">
      <c r="B47"/>
      <c r="C47"/>
    </row>
    <row r="48" spans="2:3" x14ac:dyDescent="0.2">
      <c r="B48"/>
      <c r="C48"/>
    </row>
    <row r="49" spans="2:3" x14ac:dyDescent="0.2">
      <c r="B49"/>
      <c r="C49"/>
    </row>
    <row r="50" spans="2:3" x14ac:dyDescent="0.2">
      <c r="B50"/>
      <c r="C50"/>
    </row>
    <row r="51" spans="2:3" x14ac:dyDescent="0.2">
      <c r="B51"/>
      <c r="C51"/>
    </row>
    <row r="52" spans="2:3" x14ac:dyDescent="0.2">
      <c r="B52"/>
      <c r="C52"/>
    </row>
    <row r="53" spans="2:3" x14ac:dyDescent="0.2">
      <c r="B53"/>
      <c r="C53"/>
    </row>
    <row r="54" spans="2:3" x14ac:dyDescent="0.2">
      <c r="B54"/>
      <c r="C54"/>
    </row>
    <row r="55" spans="2:3" x14ac:dyDescent="0.2">
      <c r="B55"/>
      <c r="C55"/>
    </row>
    <row r="56" spans="2:3" x14ac:dyDescent="0.2">
      <c r="B56"/>
      <c r="C56"/>
    </row>
    <row r="57" spans="2:3" x14ac:dyDescent="0.2">
      <c r="B57"/>
      <c r="C57"/>
    </row>
    <row r="58" spans="2:3" x14ac:dyDescent="0.2">
      <c r="B58"/>
      <c r="C58"/>
    </row>
    <row r="59" spans="2:3" x14ac:dyDescent="0.2">
      <c r="B59"/>
      <c r="C59"/>
    </row>
    <row r="60" spans="2:3" x14ac:dyDescent="0.2">
      <c r="B60"/>
      <c r="C60"/>
    </row>
    <row r="61" spans="2:3" x14ac:dyDescent="0.2">
      <c r="B61"/>
      <c r="C61"/>
    </row>
    <row r="62" spans="2:3" x14ac:dyDescent="0.2">
      <c r="B62"/>
      <c r="C62"/>
    </row>
    <row r="63" spans="2:3" x14ac:dyDescent="0.2">
      <c r="B63"/>
      <c r="C63"/>
    </row>
    <row r="64" spans="2:3" x14ac:dyDescent="0.2">
      <c r="B64"/>
      <c r="C64"/>
    </row>
    <row r="65" spans="2:3" x14ac:dyDescent="0.2">
      <c r="B65"/>
      <c r="C65"/>
    </row>
    <row r="66" spans="2:3" x14ac:dyDescent="0.2">
      <c r="B66"/>
      <c r="C66"/>
    </row>
    <row r="67" spans="2:3" x14ac:dyDescent="0.2">
      <c r="B67"/>
      <c r="C67"/>
    </row>
    <row r="68" spans="2:3" x14ac:dyDescent="0.2">
      <c r="B68"/>
      <c r="C68"/>
    </row>
    <row r="69" spans="2:3" x14ac:dyDescent="0.2">
      <c r="B69"/>
      <c r="C69"/>
    </row>
    <row r="70" spans="2:3" x14ac:dyDescent="0.2">
      <c r="B70"/>
      <c r="C70"/>
    </row>
    <row r="71" spans="2:3" x14ac:dyDescent="0.2">
      <c r="B71"/>
      <c r="C71"/>
    </row>
    <row r="72" spans="2:3" x14ac:dyDescent="0.2">
      <c r="B72"/>
      <c r="C72"/>
    </row>
    <row r="73" spans="2:3" x14ac:dyDescent="0.2">
      <c r="B73"/>
      <c r="C73"/>
    </row>
    <row r="74" spans="2:3" x14ac:dyDescent="0.2">
      <c r="B74"/>
      <c r="C74"/>
    </row>
    <row r="75" spans="2:3" x14ac:dyDescent="0.2">
      <c r="B75"/>
      <c r="C75"/>
    </row>
    <row r="76" spans="2:3" x14ac:dyDescent="0.2">
      <c r="B76"/>
      <c r="C76"/>
    </row>
    <row r="77" spans="2:3" x14ac:dyDescent="0.2">
      <c r="B77"/>
      <c r="C77"/>
    </row>
    <row r="78" spans="2:3" x14ac:dyDescent="0.2">
      <c r="B78"/>
      <c r="C78"/>
    </row>
    <row r="79" spans="2:3" x14ac:dyDescent="0.2">
      <c r="B79"/>
      <c r="C79"/>
    </row>
    <row r="80" spans="2:3" x14ac:dyDescent="0.2">
      <c r="B80"/>
      <c r="C80"/>
    </row>
    <row r="81" spans="2:3" x14ac:dyDescent="0.2">
      <c r="B81"/>
      <c r="C81"/>
    </row>
    <row r="82" spans="2:3" x14ac:dyDescent="0.2">
      <c r="B82"/>
      <c r="C82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6"/>
  <sheetViews>
    <sheetView workbookViewId="0">
      <selection activeCell="A7" sqref="A7"/>
    </sheetView>
  </sheetViews>
  <sheetFormatPr baseColWidth="10" defaultRowHeight="15" x14ac:dyDescent="0.2"/>
  <cols>
    <col min="1" max="1" width="56.5" bestFit="1" customWidth="1"/>
    <col min="2" max="2" width="50.5" style="12" bestFit="1" customWidth="1"/>
    <col min="3" max="3" width="18.5" style="12" customWidth="1"/>
    <col min="4" max="4" width="13.1640625" style="21" customWidth="1"/>
    <col min="5" max="5" width="15.1640625" customWidth="1"/>
  </cols>
  <sheetData>
    <row r="1" spans="1:4" x14ac:dyDescent="0.2">
      <c r="B1"/>
    </row>
    <row r="3" spans="1:4" x14ac:dyDescent="0.2">
      <c r="A3" s="13" t="s">
        <v>10</v>
      </c>
      <c r="B3" s="3" t="s">
        <v>33</v>
      </c>
      <c r="C3"/>
      <c r="D3"/>
    </row>
    <row r="4" spans="1:4" x14ac:dyDescent="0.2">
      <c r="A4" s="15" t="s">
        <v>26</v>
      </c>
      <c r="B4" s="14">
        <v>1</v>
      </c>
      <c r="C4"/>
      <c r="D4"/>
    </row>
    <row r="5" spans="1:4" x14ac:dyDescent="0.2">
      <c r="A5" s="17" t="s">
        <v>25</v>
      </c>
      <c r="B5" s="14">
        <v>1</v>
      </c>
      <c r="C5"/>
      <c r="D5"/>
    </row>
    <row r="6" spans="1:4" x14ac:dyDescent="0.2">
      <c r="A6" s="15" t="s">
        <v>31</v>
      </c>
      <c r="B6" s="14">
        <v>1</v>
      </c>
      <c r="C6"/>
      <c r="D6"/>
    </row>
    <row r="7" spans="1:4" x14ac:dyDescent="0.2">
      <c r="A7" s="17" t="s">
        <v>30</v>
      </c>
      <c r="B7" s="14">
        <v>1</v>
      </c>
      <c r="C7"/>
      <c r="D7"/>
    </row>
    <row r="8" spans="1:4" x14ac:dyDescent="0.2">
      <c r="A8" s="15" t="s">
        <v>32</v>
      </c>
      <c r="B8" s="14">
        <v>61</v>
      </c>
      <c r="C8"/>
      <c r="D8"/>
    </row>
    <row r="9" spans="1:4" x14ac:dyDescent="0.2">
      <c r="A9" s="17" t="s">
        <v>32</v>
      </c>
      <c r="B9" s="14">
        <v>61</v>
      </c>
      <c r="C9"/>
      <c r="D9"/>
    </row>
    <row r="10" spans="1:4" x14ac:dyDescent="0.2">
      <c r="A10" s="15" t="s">
        <v>11</v>
      </c>
      <c r="B10" s="14">
        <v>63</v>
      </c>
      <c r="C10"/>
      <c r="D10"/>
    </row>
    <row r="11" spans="1:4" x14ac:dyDescent="0.2">
      <c r="B11"/>
      <c r="C11"/>
      <c r="D11"/>
    </row>
    <row r="12" spans="1:4" x14ac:dyDescent="0.2">
      <c r="B12"/>
      <c r="C12"/>
      <c r="D12"/>
    </row>
    <row r="13" spans="1:4" x14ac:dyDescent="0.2">
      <c r="B13"/>
      <c r="C13"/>
      <c r="D13"/>
    </row>
    <row r="14" spans="1:4" x14ac:dyDescent="0.2">
      <c r="B14"/>
      <c r="C14"/>
      <c r="D14"/>
    </row>
    <row r="15" spans="1:4" x14ac:dyDescent="0.2">
      <c r="B15"/>
      <c r="C15"/>
      <c r="D15"/>
    </row>
    <row r="16" spans="1:4" x14ac:dyDescent="0.2">
      <c r="B16"/>
      <c r="C16"/>
      <c r="D16"/>
    </row>
    <row r="17" spans="2:4" x14ac:dyDescent="0.2">
      <c r="B17"/>
      <c r="C17"/>
      <c r="D17"/>
    </row>
    <row r="18" spans="2:4" x14ac:dyDescent="0.2">
      <c r="B18"/>
      <c r="C18"/>
      <c r="D18"/>
    </row>
    <row r="19" spans="2:4" x14ac:dyDescent="0.2">
      <c r="B19"/>
      <c r="C19"/>
      <c r="D19"/>
    </row>
    <row r="20" spans="2:4" x14ac:dyDescent="0.2">
      <c r="B20"/>
      <c r="C20"/>
      <c r="D20"/>
    </row>
    <row r="21" spans="2:4" x14ac:dyDescent="0.2">
      <c r="B21"/>
      <c r="C21"/>
      <c r="D21"/>
    </row>
    <row r="22" spans="2:4" x14ac:dyDescent="0.2">
      <c r="B22"/>
      <c r="C22"/>
      <c r="D22"/>
    </row>
    <row r="23" spans="2:4" x14ac:dyDescent="0.2">
      <c r="B23"/>
      <c r="C23"/>
      <c r="D23"/>
    </row>
    <row r="24" spans="2:4" x14ac:dyDescent="0.2">
      <c r="B24"/>
      <c r="C24"/>
      <c r="D24"/>
    </row>
    <row r="25" spans="2:4" x14ac:dyDescent="0.2">
      <c r="B25"/>
      <c r="C25"/>
      <c r="D25"/>
    </row>
    <row r="26" spans="2:4" x14ac:dyDescent="0.2">
      <c r="B26"/>
      <c r="C26"/>
      <c r="D26"/>
    </row>
    <row r="27" spans="2:4" x14ac:dyDescent="0.2">
      <c r="B27"/>
      <c r="C27"/>
      <c r="D27"/>
    </row>
    <row r="28" spans="2:4" x14ac:dyDescent="0.2">
      <c r="B28"/>
      <c r="C28"/>
      <c r="D28"/>
    </row>
    <row r="29" spans="2:4" x14ac:dyDescent="0.2">
      <c r="B29"/>
      <c r="C29"/>
      <c r="D29"/>
    </row>
    <row r="30" spans="2:4" x14ac:dyDescent="0.2">
      <c r="B30"/>
      <c r="C30"/>
      <c r="D30"/>
    </row>
    <row r="31" spans="2:4" x14ac:dyDescent="0.2">
      <c r="B31"/>
      <c r="C31"/>
      <c r="D31"/>
    </row>
    <row r="32" spans="2:4" x14ac:dyDescent="0.2">
      <c r="B32"/>
      <c r="C32"/>
      <c r="D32"/>
    </row>
    <row r="33" spans="2:4" x14ac:dyDescent="0.2">
      <c r="B33"/>
      <c r="C33"/>
      <c r="D33"/>
    </row>
    <row r="34" spans="2:4" x14ac:dyDescent="0.2">
      <c r="B34"/>
      <c r="C34"/>
      <c r="D34"/>
    </row>
    <row r="35" spans="2:4" x14ac:dyDescent="0.2">
      <c r="B35"/>
      <c r="C35"/>
      <c r="D35"/>
    </row>
    <row r="36" spans="2:4" x14ac:dyDescent="0.2">
      <c r="B36"/>
      <c r="C36"/>
      <c r="D36"/>
    </row>
    <row r="37" spans="2:4" x14ac:dyDescent="0.2">
      <c r="B37"/>
      <c r="C37"/>
      <c r="D37"/>
    </row>
    <row r="38" spans="2:4" x14ac:dyDescent="0.2">
      <c r="B38"/>
      <c r="C38"/>
      <c r="D38"/>
    </row>
    <row r="39" spans="2:4" x14ac:dyDescent="0.2">
      <c r="B39"/>
      <c r="C39"/>
      <c r="D39"/>
    </row>
    <row r="40" spans="2:4" x14ac:dyDescent="0.2">
      <c r="B40"/>
      <c r="C40"/>
      <c r="D40"/>
    </row>
    <row r="41" spans="2:4" x14ac:dyDescent="0.2">
      <c r="B41"/>
      <c r="C41"/>
      <c r="D41"/>
    </row>
    <row r="42" spans="2:4" x14ac:dyDescent="0.2">
      <c r="B42"/>
      <c r="C42"/>
      <c r="D42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x14ac:dyDescent="0.2">
      <c r="B45"/>
      <c r="C45"/>
      <c r="D45"/>
    </row>
    <row r="46" spans="2:4" x14ac:dyDescent="0.2">
      <c r="B46"/>
      <c r="C46"/>
      <c r="D46"/>
    </row>
    <row r="47" spans="2:4" x14ac:dyDescent="0.2">
      <c r="B47"/>
      <c r="C47"/>
      <c r="D47"/>
    </row>
    <row r="48" spans="2:4" x14ac:dyDescent="0.2">
      <c r="B48"/>
      <c r="C48"/>
      <c r="D48"/>
    </row>
    <row r="49" spans="1:4" x14ac:dyDescent="0.2">
      <c r="B49"/>
      <c r="C49"/>
      <c r="D49"/>
    </row>
    <row r="50" spans="1:4" x14ac:dyDescent="0.2">
      <c r="B50"/>
      <c r="C50"/>
      <c r="D50"/>
    </row>
    <row r="51" spans="1:4" x14ac:dyDescent="0.2">
      <c r="B51"/>
      <c r="C51"/>
      <c r="D51"/>
    </row>
    <row r="52" spans="1:4" x14ac:dyDescent="0.2">
      <c r="B52"/>
      <c r="C52"/>
      <c r="D52"/>
    </row>
    <row r="53" spans="1:4" x14ac:dyDescent="0.2">
      <c r="B53"/>
      <c r="C53"/>
      <c r="D53"/>
    </row>
    <row r="54" spans="1:4" x14ac:dyDescent="0.2">
      <c r="B54"/>
      <c r="C54"/>
      <c r="D54"/>
    </row>
    <row r="55" spans="1:4" x14ac:dyDescent="0.2">
      <c r="B55"/>
      <c r="C55"/>
      <c r="D55"/>
    </row>
    <row r="56" spans="1:4" x14ac:dyDescent="0.2">
      <c r="B56"/>
      <c r="C56"/>
      <c r="D56"/>
    </row>
    <row r="57" spans="1:4" x14ac:dyDescent="0.2">
      <c r="B57"/>
      <c r="C57"/>
      <c r="D57"/>
    </row>
    <row r="58" spans="1:4" x14ac:dyDescent="0.2">
      <c r="B58"/>
      <c r="C58"/>
      <c r="D58"/>
    </row>
    <row r="59" spans="1:4" x14ac:dyDescent="0.2">
      <c r="B59"/>
      <c r="C59"/>
      <c r="D59"/>
    </row>
    <row r="60" spans="1:4" x14ac:dyDescent="0.2">
      <c r="B60"/>
      <c r="C60"/>
      <c r="D60"/>
    </row>
    <row r="61" spans="1:4" x14ac:dyDescent="0.2">
      <c r="B61"/>
      <c r="C61"/>
      <c r="D61" s="22"/>
    </row>
    <row r="62" spans="1:4" x14ac:dyDescent="0.2">
      <c r="A62" s="20" t="s">
        <v>12</v>
      </c>
      <c r="B62"/>
      <c r="C62"/>
    </row>
    <row r="63" spans="1:4" x14ac:dyDescent="0.2">
      <c r="B63"/>
      <c r="C63"/>
    </row>
    <row r="64" spans="1:4" x14ac:dyDescent="0.2">
      <c r="B64"/>
      <c r="C64"/>
    </row>
    <row r="65" spans="2:3" x14ac:dyDescent="0.2">
      <c r="B65"/>
      <c r="C65"/>
    </row>
    <row r="66" spans="2:3" x14ac:dyDescent="0.2">
      <c r="B66"/>
      <c r="C66"/>
    </row>
  </sheetData>
  <pageMargins left="0.7" right="0.7" top="0.75" bottom="0.75" header="0.3" footer="0.3"/>
  <pageSetup scale="8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activeCell="B8" sqref="B8"/>
    </sheetView>
  </sheetViews>
  <sheetFormatPr baseColWidth="10" defaultRowHeight="15" x14ac:dyDescent="0.2"/>
  <cols>
    <col min="1" max="1" width="23.1640625" customWidth="1"/>
    <col min="2" max="2" width="13.6640625" customWidth="1"/>
  </cols>
  <sheetData>
    <row r="1" spans="1:2" x14ac:dyDescent="0.2">
      <c r="A1" s="2" t="s">
        <v>0</v>
      </c>
      <c r="B1" s="4" t="s">
        <v>19</v>
      </c>
    </row>
    <row r="2" spans="1:2" x14ac:dyDescent="0.2">
      <c r="A2" s="3" t="s">
        <v>2</v>
      </c>
      <c r="B2" s="16">
        <v>5</v>
      </c>
    </row>
    <row r="3" spans="1:2" x14ac:dyDescent="0.2">
      <c r="A3" s="3" t="s">
        <v>3</v>
      </c>
      <c r="B3" s="16">
        <v>5</v>
      </c>
    </row>
    <row r="4" spans="1:2" x14ac:dyDescent="0.2">
      <c r="A4" s="3" t="s">
        <v>4</v>
      </c>
      <c r="B4" s="16">
        <v>1</v>
      </c>
    </row>
    <row r="5" spans="1:2" x14ac:dyDescent="0.2">
      <c r="A5" s="3" t="s">
        <v>5</v>
      </c>
      <c r="B5" s="16">
        <v>1</v>
      </c>
    </row>
    <row r="6" spans="1:2" x14ac:dyDescent="0.2">
      <c r="A6" s="6" t="s">
        <v>6</v>
      </c>
      <c r="B6" s="16">
        <f>12/'Bilan des tâches'!$C$71</f>
        <v>0.25</v>
      </c>
    </row>
    <row r="7" spans="1:2" x14ac:dyDescent="0.2">
      <c r="A7" s="6" t="s">
        <v>7</v>
      </c>
      <c r="B7" s="16">
        <f>12/'Bilan des tâches'!$C$71</f>
        <v>0.25</v>
      </c>
    </row>
    <row r="8" spans="1:2" x14ac:dyDescent="0.2">
      <c r="A8" s="6" t="s">
        <v>29</v>
      </c>
      <c r="B8" s="16">
        <f>4/'Bilan des tâches'!$C$71</f>
        <v>8.3333333333333329E-2</v>
      </c>
    </row>
    <row r="9" spans="1:2" x14ac:dyDescent="0.2">
      <c r="A9" s="6" t="s">
        <v>8</v>
      </c>
      <c r="B9" s="16">
        <f>1/'Bilan des tâches'!$C$71</f>
        <v>2.0833333333333332E-2</v>
      </c>
    </row>
    <row r="10" spans="1:2" x14ac:dyDescent="0.2">
      <c r="A10" s="6" t="s">
        <v>9</v>
      </c>
      <c r="B10" s="16">
        <f>1/('Bilan des tâches'!$C$71*2)</f>
        <v>1.0416666666666666E-2</v>
      </c>
    </row>
    <row r="11" spans="1:2" x14ac:dyDescent="0.2">
      <c r="A11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Bilan des tâches</vt:lpstr>
      <vt:lpstr>Occupation par catégorie</vt:lpstr>
      <vt:lpstr>Occupation par poste</vt:lpstr>
      <vt:lpstr>Liste</vt:lpstr>
      <vt:lpstr>'Bilan des tâches'!Impression_des_titres</vt:lpstr>
      <vt:lpstr>'Bilan des tâches'!Zone_d_impression</vt:lpstr>
      <vt:lpstr>'Occupation par poste'!Zone_d_impression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Microsoft Office User</cp:lastModifiedBy>
  <cp:lastPrinted>2018-11-15T20:56:39Z</cp:lastPrinted>
  <dcterms:created xsi:type="dcterms:W3CDTF">2018-10-17T12:30:10Z</dcterms:created>
  <dcterms:modified xsi:type="dcterms:W3CDTF">2021-01-28T19:41:52Z</dcterms:modified>
</cp:coreProperties>
</file>